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Dardano\Desktop\HealthStack\Fitness Topic\Tools and Guides\"/>
    </mc:Choice>
  </mc:AlternateContent>
  <bookViews>
    <workbookView xWindow="0" yWindow="0" windowWidth="20490" windowHeight="7760"/>
  </bookViews>
  <sheets>
    <sheet name="Phase 1" sheetId="1" r:id="rId1"/>
  </sheets>
  <calcPr calcId="152511"/>
</workbook>
</file>

<file path=xl/calcChain.xml><?xml version="1.0" encoding="utf-8"?>
<calcChain xmlns="http://schemas.openxmlformats.org/spreadsheetml/2006/main">
  <c r="B8" i="1" l="1"/>
  <c r="D8" i="1"/>
  <c r="F8" i="1"/>
  <c r="F41" i="1" l="1"/>
  <c r="D41" i="1"/>
  <c r="B41" i="1"/>
  <c r="D40" i="1"/>
  <c r="B40" i="1"/>
  <c r="D39" i="1"/>
  <c r="B39" i="1"/>
  <c r="F38" i="1"/>
  <c r="D38" i="1"/>
  <c r="B38" i="1"/>
  <c r="F35" i="1"/>
  <c r="D35" i="1"/>
  <c r="B35" i="1"/>
  <c r="F34" i="1"/>
  <c r="D34" i="1"/>
  <c r="B34" i="1"/>
  <c r="F33" i="1"/>
  <c r="D33" i="1"/>
  <c r="B33" i="1"/>
  <c r="F32" i="1"/>
  <c r="D32" i="1"/>
  <c r="B32" i="1"/>
  <c r="F29" i="1"/>
  <c r="D29" i="1"/>
  <c r="B29" i="1"/>
  <c r="F28" i="1"/>
  <c r="D28" i="1"/>
  <c r="B28" i="1"/>
  <c r="F27" i="1"/>
  <c r="D27" i="1"/>
  <c r="B27" i="1"/>
  <c r="F26" i="1"/>
  <c r="D26" i="1"/>
  <c r="B26" i="1"/>
  <c r="F23" i="1"/>
  <c r="D23" i="1"/>
  <c r="B23" i="1"/>
  <c r="F22" i="1"/>
  <c r="D22" i="1"/>
  <c r="B22" i="1"/>
  <c r="F21" i="1"/>
  <c r="D21" i="1"/>
  <c r="B21" i="1"/>
  <c r="F20" i="1"/>
  <c r="D20" i="1"/>
  <c r="B20" i="1"/>
  <c r="F17" i="1"/>
  <c r="F16" i="1"/>
  <c r="D16" i="1"/>
  <c r="B16" i="1"/>
  <c r="F15" i="1"/>
  <c r="D15" i="1"/>
  <c r="B15" i="1"/>
  <c r="F14" i="1"/>
  <c r="D14" i="1"/>
  <c r="B14" i="1"/>
  <c r="F10" i="1"/>
  <c r="D10" i="1"/>
  <c r="B10" i="1"/>
  <c r="F9" i="1"/>
  <c r="D9" i="1"/>
  <c r="B9" i="1"/>
</calcChain>
</file>

<file path=xl/sharedStrings.xml><?xml version="1.0" encoding="utf-8"?>
<sst xmlns="http://schemas.openxmlformats.org/spreadsheetml/2006/main" count="126" uniqueCount="46">
  <si>
    <t>(Weight x Reps x Sets)</t>
  </si>
  <si>
    <t>Exercise</t>
  </si>
  <si>
    <t>Bench</t>
  </si>
  <si>
    <t>Deadlift</t>
  </si>
  <si>
    <t>1RM</t>
  </si>
  <si>
    <t>Week 1</t>
  </si>
  <si>
    <t>Day 1</t>
  </si>
  <si>
    <t>Day 2</t>
  </si>
  <si>
    <t>Day 3</t>
  </si>
  <si>
    <t>Week 5</t>
  </si>
  <si>
    <t>Week 2</t>
  </si>
  <si>
    <t>Week 6</t>
  </si>
  <si>
    <t>6x2</t>
  </si>
  <si>
    <t>6x3</t>
  </si>
  <si>
    <t>6x4</t>
  </si>
  <si>
    <t>Week 3</t>
  </si>
  <si>
    <t>Week 4</t>
  </si>
  <si>
    <t>6x 5x</t>
  </si>
  <si>
    <t>6x 6x</t>
  </si>
  <si>
    <t>-</t>
  </si>
  <si>
    <t>Hip Thrust</t>
  </si>
  <si>
    <t>Thrust</t>
  </si>
  <si>
    <t>Strict Pull Up</t>
  </si>
  <si>
    <t>Ab Roll Outs</t>
  </si>
  <si>
    <t>8x3</t>
  </si>
  <si>
    <t>10x3</t>
  </si>
  <si>
    <t>Rope Climbs</t>
  </si>
  <si>
    <t>2x5</t>
  </si>
  <si>
    <t>3x5</t>
  </si>
  <si>
    <t>DB Flys</t>
  </si>
  <si>
    <t>12x4</t>
  </si>
  <si>
    <t>Skull Crushers</t>
  </si>
  <si>
    <t>DB Rows (bench)</t>
  </si>
  <si>
    <t>15x4</t>
  </si>
  <si>
    <t>Strict Toe To Bar</t>
  </si>
  <si>
    <t>Dips</t>
  </si>
  <si>
    <t>Strict Press</t>
  </si>
  <si>
    <t>3x6</t>
  </si>
  <si>
    <t>GHD Sit Ups</t>
  </si>
  <si>
    <t>25x5</t>
  </si>
  <si>
    <t>20x5</t>
  </si>
  <si>
    <t>4x6</t>
  </si>
  <si>
    <t>STRENGTH WORK - GVT</t>
  </si>
  <si>
    <t>Full Body Lift Phase 1</t>
  </si>
  <si>
    <t>5x5</t>
  </si>
  <si>
    <t>Strict Pull 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</si>
</sst>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0"/>
      <name val="Arial"/>
    </font>
    <font>
      <sz val="10"/>
      <name val="Arial"/>
    </font>
    <font>
      <sz val="12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rgb="FF6AA84F"/>
      </patternFill>
    </fill>
    <fill>
      <patternFill patternType="solid">
        <fgColor theme="9" tint="0.39997558519241921"/>
        <bgColor rgb="FF434343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9" xfId="0" applyFont="1" applyFill="1" applyBorder="1" applyAlignment="1">
      <alignment wrapText="1"/>
    </xf>
    <xf numFmtId="0" fontId="0" fillId="5" borderId="10" xfId="0" applyFont="1" applyFill="1" applyBorder="1" applyAlignment="1">
      <alignment wrapText="1"/>
    </xf>
    <xf numFmtId="0" fontId="0" fillId="4" borderId="8" xfId="0" applyFont="1" applyFill="1" applyBorder="1" applyAlignment="1">
      <alignment wrapText="1"/>
    </xf>
    <xf numFmtId="0" fontId="0" fillId="4" borderId="9" xfId="0" applyFont="1" applyFill="1" applyBorder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1" xfId="0" applyFont="1" applyFill="1" applyBorder="1" applyAlignment="1">
      <alignment wrapText="1"/>
    </xf>
    <xf numFmtId="0" fontId="0" fillId="4" borderId="12" xfId="0" applyFont="1" applyFill="1" applyBorder="1" applyAlignment="1">
      <alignment wrapText="1"/>
    </xf>
    <xf numFmtId="0" fontId="0" fillId="4" borderId="13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5" borderId="8" xfId="0" applyFont="1" applyFill="1" applyBorder="1" applyAlignment="1">
      <alignment wrapText="1"/>
    </xf>
    <xf numFmtId="0" fontId="7" fillId="5" borderId="9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4" borderId="15" xfId="0" applyFont="1" applyFill="1" applyBorder="1" applyAlignment="1">
      <alignment wrapText="1"/>
    </xf>
    <xf numFmtId="0" fontId="7" fillId="5" borderId="16" xfId="0" applyFont="1" applyFill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8" fillId="6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7" borderId="3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A8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117232</xdr:colOff>
      <xdr:row>2</xdr:row>
      <xdr:rowOff>92809</xdr:rowOff>
    </xdr:from>
    <xdr:to>
      <xdr:col>5</xdr:col>
      <xdr:colOff>830386</xdr:colOff>
      <xdr:row>5</xdr:row>
      <xdr:rowOff>81886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09" y="483578"/>
          <a:ext cx="713154" cy="716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13" zoomScale="130" zoomScaleNormal="130" workbookViewId="0">
      <selection activeCell="E21" sqref="E21"/>
    </sheetView>
  </sheetViews>
  <sheetFormatPr defaultColWidth="17.26953125" defaultRowHeight="15.75" customHeight="1" x14ac:dyDescent="0.25"/>
  <cols>
    <col min="1" max="1" width="17.1796875" customWidth="1"/>
    <col min="2" max="2" width="11.26953125" bestFit="1" customWidth="1"/>
    <col min="3" max="3" width="9.453125" customWidth="1"/>
    <col min="4" max="4" width="11.26953125" bestFit="1" customWidth="1"/>
    <col min="5" max="5" width="9.54296875" bestFit="1" customWidth="1"/>
    <col min="6" max="6" width="13.81640625" bestFit="1" customWidth="1"/>
    <col min="7" max="7" width="7.7265625" customWidth="1"/>
    <col min="8" max="8" width="27" customWidth="1"/>
    <col min="9" max="9" width="16.1796875" customWidth="1"/>
  </cols>
  <sheetData>
    <row r="1" spans="1:9" s="1" customFormat="1" ht="15.75" customHeight="1" x14ac:dyDescent="0.25">
      <c r="A1" s="27" t="s">
        <v>43</v>
      </c>
      <c r="B1" s="27"/>
      <c r="C1" s="27"/>
      <c r="D1" s="27"/>
      <c r="E1" s="27"/>
      <c r="F1" s="27"/>
      <c r="H1" s="27" t="s">
        <v>42</v>
      </c>
      <c r="I1" s="27"/>
    </row>
    <row r="2" spans="1:9" s="1" customFormat="1" ht="15.75" customHeight="1" x14ac:dyDescent="0.25">
      <c r="A2" s="27"/>
      <c r="B2" s="27"/>
      <c r="C2" s="27"/>
      <c r="D2" s="27"/>
      <c r="E2" s="27"/>
      <c r="F2" s="27"/>
      <c r="H2" s="27"/>
      <c r="I2" s="27"/>
    </row>
    <row r="3" spans="1:9" s="1" customFormat="1" ht="15.75" customHeight="1" x14ac:dyDescent="0.25"/>
    <row r="4" spans="1:9" ht="26.5" x14ac:dyDescent="0.35">
      <c r="A4" s="18" t="s">
        <v>0</v>
      </c>
      <c r="B4" s="2" t="s">
        <v>1</v>
      </c>
      <c r="C4" s="2" t="s">
        <v>21</v>
      </c>
      <c r="D4" s="2" t="s">
        <v>2</v>
      </c>
      <c r="E4" s="2" t="s">
        <v>3</v>
      </c>
      <c r="F4" s="3"/>
      <c r="H4" s="2" t="s">
        <v>1</v>
      </c>
      <c r="I4" s="2" t="s">
        <v>36</v>
      </c>
    </row>
    <row r="5" spans="1:9" ht="15.5" x14ac:dyDescent="0.35">
      <c r="A5" s="4"/>
      <c r="B5" s="30" t="s">
        <v>4</v>
      </c>
      <c r="C5" s="5">
        <v>140</v>
      </c>
      <c r="D5" s="5">
        <v>85</v>
      </c>
      <c r="E5" s="5">
        <v>140</v>
      </c>
      <c r="F5" s="6"/>
      <c r="H5" s="30" t="s">
        <v>4</v>
      </c>
      <c r="I5" s="5">
        <v>70</v>
      </c>
    </row>
    <row r="6" spans="1:9" ht="12.5" x14ac:dyDescent="0.25">
      <c r="A6" s="28"/>
      <c r="B6" s="29"/>
      <c r="C6" s="29"/>
      <c r="D6" s="29"/>
      <c r="E6" s="29"/>
      <c r="F6" s="29"/>
    </row>
    <row r="7" spans="1:9" ht="15.5" x14ac:dyDescent="0.35">
      <c r="A7" s="31" t="s">
        <v>5</v>
      </c>
      <c r="B7" s="7" t="s">
        <v>6</v>
      </c>
      <c r="C7" s="7"/>
      <c r="D7" s="7" t="s">
        <v>7</v>
      </c>
      <c r="E7" s="7"/>
      <c r="F7" s="8" t="s">
        <v>8</v>
      </c>
      <c r="H7" s="31" t="s">
        <v>5</v>
      </c>
      <c r="I7" s="7" t="s">
        <v>6</v>
      </c>
    </row>
    <row r="8" spans="1:9" ht="12.75" customHeight="1" x14ac:dyDescent="0.25">
      <c r="A8" s="9" t="s">
        <v>20</v>
      </c>
      <c r="B8" s="10" t="str">
        <f>CONCATENATE(ROUND(($C$5*0.8),0),"x2 x6")</f>
        <v>112x2 x6</v>
      </c>
      <c r="C8" s="10"/>
      <c r="D8" s="10" t="str">
        <f>CONCATENATE(ROUND(($C$5*0.8),0),"x3 x6")</f>
        <v>112x3 x6</v>
      </c>
      <c r="E8" s="10"/>
      <c r="F8" s="11" t="str">
        <f>CONCATENATE(ROUND(($C$5*0.8),0),"x2 x6")</f>
        <v>112x2 x6</v>
      </c>
      <c r="H8" s="9" t="s">
        <v>36</v>
      </c>
      <c r="I8" s="10" t="s">
        <v>44</v>
      </c>
    </row>
    <row r="9" spans="1:9" ht="12.5" x14ac:dyDescent="0.25">
      <c r="A9" s="12" t="s">
        <v>2</v>
      </c>
      <c r="B9" s="13" t="str">
        <f>CONCATENATE(ROUND(($D$5*0.8),0),"x3 x6")</f>
        <v>68x3 x6</v>
      </c>
      <c r="C9" s="13"/>
      <c r="D9" s="13" t="str">
        <f>CONCATENATE(ROUND(($D$5*0.8),0),"x2 x6")</f>
        <v>68x2 x6</v>
      </c>
      <c r="E9" s="13"/>
      <c r="F9" s="14" t="str">
        <f>CONCATENATE(ROUND(($D$5*0.8),0),"x4 x6")</f>
        <v>68x4 x6</v>
      </c>
      <c r="H9" s="19" t="s">
        <v>32</v>
      </c>
      <c r="I9" s="20" t="s">
        <v>33</v>
      </c>
    </row>
    <row r="10" spans="1:9" ht="12.75" customHeight="1" x14ac:dyDescent="0.25">
      <c r="A10" s="9" t="s">
        <v>3</v>
      </c>
      <c r="B10" s="10" t="str">
        <f>CONCATENATE(ROUND(($E$5*0.8),0),"x3 x6")</f>
        <v>112x3 x6</v>
      </c>
      <c r="C10" s="10"/>
      <c r="D10" s="10" t="str">
        <f>CONCATENATE(ROUND(($E$5*0.8),0),"x2 x6")</f>
        <v>112x2 x6</v>
      </c>
      <c r="E10" s="10"/>
      <c r="F10" s="11" t="str">
        <f>CONCATENATE(ROUND(($E$5*0.8),0),"x4 x6")</f>
        <v>112x4 x6</v>
      </c>
      <c r="H10" s="22" t="s">
        <v>31</v>
      </c>
      <c r="I10" s="22" t="s">
        <v>24</v>
      </c>
    </row>
    <row r="11" spans="1:9" ht="12.5" x14ac:dyDescent="0.25">
      <c r="A11" s="15" t="s">
        <v>22</v>
      </c>
      <c r="B11" s="16" t="s">
        <v>12</v>
      </c>
      <c r="C11" s="16"/>
      <c r="D11" s="16" t="s">
        <v>13</v>
      </c>
      <c r="E11" s="16"/>
      <c r="F11" s="17" t="s">
        <v>14</v>
      </c>
      <c r="H11" s="21" t="s">
        <v>26</v>
      </c>
      <c r="I11" s="16" t="s">
        <v>27</v>
      </c>
    </row>
    <row r="12" spans="1:9" ht="12.75" customHeight="1" x14ac:dyDescent="0.25">
      <c r="A12" s="25"/>
      <c r="B12" s="26"/>
      <c r="C12" s="26"/>
      <c r="D12" s="26"/>
      <c r="E12" s="26"/>
      <c r="F12" s="26"/>
      <c r="H12" s="25"/>
      <c r="I12" s="26"/>
    </row>
    <row r="13" spans="1:9" ht="15.5" x14ac:dyDescent="0.35">
      <c r="A13" s="31" t="s">
        <v>10</v>
      </c>
      <c r="B13" s="7" t="s">
        <v>6</v>
      </c>
      <c r="C13" s="7"/>
      <c r="D13" s="7" t="s">
        <v>7</v>
      </c>
      <c r="E13" s="7"/>
      <c r="F13" s="8" t="s">
        <v>8</v>
      </c>
      <c r="H13" s="31" t="s">
        <v>10</v>
      </c>
      <c r="I13" s="7" t="s">
        <v>6</v>
      </c>
    </row>
    <row r="14" spans="1:9" ht="12.75" customHeight="1" x14ac:dyDescent="0.25">
      <c r="A14" s="9" t="s">
        <v>20</v>
      </c>
      <c r="B14" s="10" t="str">
        <f>CONCATENATE(ROUND(($C$5*0.8),0),"x4 x6")</f>
        <v>112x4 x6</v>
      </c>
      <c r="C14" s="10"/>
      <c r="D14" s="10" t="str">
        <f>CONCATENATE(ROUND(($C$5*0.8),0),"x2 x6")</f>
        <v>112x2 x6</v>
      </c>
      <c r="E14" s="10"/>
      <c r="F14" s="11" t="str">
        <f>CONCATENATE(ROUND(($C$5*0.8),0),"x5 x6")</f>
        <v>112x5 x6</v>
      </c>
      <c r="H14" s="9" t="s">
        <v>36</v>
      </c>
      <c r="I14" s="10" t="s">
        <v>44</v>
      </c>
    </row>
    <row r="15" spans="1:9" ht="12.75" customHeight="1" x14ac:dyDescent="0.25">
      <c r="A15" s="12" t="s">
        <v>2</v>
      </c>
      <c r="B15" s="13" t="str">
        <f>CONCATENATE(ROUND(($D$5*0.8),0),"x2 x6")</f>
        <v>68x2 x6</v>
      </c>
      <c r="C15" s="13"/>
      <c r="D15" s="13" t="str">
        <f>CONCATENATE(ROUND(($D$5*0.8),0),"x5 x6")</f>
        <v>68x5 x6</v>
      </c>
      <c r="E15" s="13"/>
      <c r="F15" s="14" t="str">
        <f>CONCATENATE(ROUND(($D$5*0.8),0),"x2 x6")</f>
        <v>68x2 x6</v>
      </c>
      <c r="H15" s="19" t="s">
        <v>34</v>
      </c>
      <c r="I15" s="20" t="s">
        <v>24</v>
      </c>
    </row>
    <row r="16" spans="1:9" ht="12.75" customHeight="1" x14ac:dyDescent="0.25">
      <c r="A16" s="9" t="s">
        <v>3</v>
      </c>
      <c r="B16" s="10" t="str">
        <f>CONCATENATE(ROUND(($E$5*0.8),0),"x2 x6")</f>
        <v>112x2 x6</v>
      </c>
      <c r="C16" s="10"/>
      <c r="D16" s="10" t="str">
        <f>CONCATENATE(ROUND(($E$5*0.8),0),"x5 x6")</f>
        <v>112x5 x6</v>
      </c>
      <c r="E16" s="10"/>
      <c r="F16" s="11" t="str">
        <f>CONCATENATE(ROUND(($E$5*0.8),0),"x2 x6")</f>
        <v>112x2 x6</v>
      </c>
      <c r="H16" s="23" t="s">
        <v>35</v>
      </c>
      <c r="I16" s="24" t="s">
        <v>30</v>
      </c>
    </row>
    <row r="17" spans="1:9" ht="12.5" x14ac:dyDescent="0.25">
      <c r="A17" s="15" t="s">
        <v>22</v>
      </c>
      <c r="B17" s="16" t="s">
        <v>17</v>
      </c>
      <c r="C17" s="16"/>
      <c r="D17" s="16" t="s">
        <v>18</v>
      </c>
      <c r="E17" s="16"/>
      <c r="F17" s="17" t="str">
        <f>("+5kg x6 x2")</f>
        <v>+5kg x6 x2</v>
      </c>
      <c r="H17" s="19" t="s">
        <v>23</v>
      </c>
      <c r="I17" s="20" t="s">
        <v>24</v>
      </c>
    </row>
    <row r="18" spans="1:9" ht="12.5" x14ac:dyDescent="0.25">
      <c r="A18" s="25"/>
      <c r="B18" s="26"/>
      <c r="C18" s="26"/>
      <c r="D18" s="26"/>
      <c r="E18" s="26"/>
      <c r="F18" s="26"/>
      <c r="H18" s="25"/>
      <c r="I18" s="26"/>
    </row>
    <row r="19" spans="1:9" ht="15.5" x14ac:dyDescent="0.35">
      <c r="A19" s="31" t="s">
        <v>15</v>
      </c>
      <c r="B19" s="7" t="s">
        <v>6</v>
      </c>
      <c r="C19" s="7"/>
      <c r="D19" s="7" t="s">
        <v>7</v>
      </c>
      <c r="E19" s="7"/>
      <c r="F19" s="8" t="s">
        <v>8</v>
      </c>
      <c r="H19" s="31" t="s">
        <v>15</v>
      </c>
      <c r="I19" s="7" t="s">
        <v>6</v>
      </c>
    </row>
    <row r="20" spans="1:9" ht="12.75" customHeight="1" x14ac:dyDescent="0.25">
      <c r="A20" s="9" t="s">
        <v>20</v>
      </c>
      <c r="B20" s="10" t="str">
        <f>CONCATENATE(ROUND(($C$5*0.8),0),"x2 x6")</f>
        <v>112x2 x6</v>
      </c>
      <c r="C20" s="10"/>
      <c r="D20" s="10" t="str">
        <f>CONCATENATE(ROUND(($C$5*0.8),0),"x6 x6")</f>
        <v>112x6 x6</v>
      </c>
      <c r="E20" s="10"/>
      <c r="F20" s="11" t="str">
        <f>CONCATENATE(ROUND(($C$5*0.8),0),"x2 x6")</f>
        <v>112x2 x6</v>
      </c>
      <c r="H20" s="9" t="s">
        <v>36</v>
      </c>
      <c r="I20" s="10" t="s">
        <v>44</v>
      </c>
    </row>
    <row r="21" spans="1:9" ht="12.75" customHeight="1" x14ac:dyDescent="0.25">
      <c r="A21" s="12" t="s">
        <v>2</v>
      </c>
      <c r="B21" s="13" t="str">
        <f>CONCATENATE(ROUND(($D$5*0.8),0),"x6 x6")</f>
        <v>68x6 x6</v>
      </c>
      <c r="C21" s="13"/>
      <c r="D21" s="13" t="str">
        <f>CONCATENATE(ROUND(($D$5*0.8),0),"x2 x6")</f>
        <v>68x2 x6</v>
      </c>
      <c r="E21" s="13"/>
      <c r="F21" s="14" t="str">
        <f>CONCATENATE(ROUND(($D$5*0.85),0),"x5 x5")</f>
        <v>72x5 x5</v>
      </c>
      <c r="H21" s="19" t="s">
        <v>29</v>
      </c>
      <c r="I21" s="20" t="s">
        <v>30</v>
      </c>
    </row>
    <row r="22" spans="1:9" ht="12.75" customHeight="1" x14ac:dyDescent="0.25">
      <c r="A22" s="9" t="s">
        <v>3</v>
      </c>
      <c r="B22" s="10" t="str">
        <f>CONCATENATE(ROUND(($E$5*0.8),0),"x6 x6")</f>
        <v>112x6 x6</v>
      </c>
      <c r="C22" s="10"/>
      <c r="D22" s="10" t="str">
        <f>CONCATENATE(ROUND(($E$5*0.8),0),"x2 x6")</f>
        <v>112x2 x6</v>
      </c>
      <c r="E22" s="10"/>
      <c r="F22" s="11" t="str">
        <f>CONCATENATE(ROUND(($E$5*0.85),0),"x5 x5")</f>
        <v>119x5 x5</v>
      </c>
      <c r="H22" s="9" t="s">
        <v>38</v>
      </c>
      <c r="I22" s="10" t="s">
        <v>40</v>
      </c>
    </row>
    <row r="23" spans="1:9" ht="12.5" x14ac:dyDescent="0.25">
      <c r="A23" s="15" t="s">
        <v>22</v>
      </c>
      <c r="B23" s="16" t="str">
        <f>("+5kg x6 x3")</f>
        <v>+5kg x6 x3</v>
      </c>
      <c r="C23" s="16"/>
      <c r="D23" s="16" t="str">
        <f>("+5kg x6 x4")</f>
        <v>+5kg x6 x4</v>
      </c>
      <c r="E23" s="16"/>
      <c r="F23" s="17" t="str">
        <f>("+5kg x6 x5")</f>
        <v>+5kg x6 x5</v>
      </c>
      <c r="H23" s="15" t="s">
        <v>45</v>
      </c>
      <c r="I23" s="16" t="s">
        <v>37</v>
      </c>
    </row>
    <row r="24" spans="1:9" ht="12.75" customHeight="1" x14ac:dyDescent="0.25">
      <c r="A24" s="25"/>
      <c r="B24" s="26"/>
      <c r="C24" s="26"/>
      <c r="D24" s="26"/>
      <c r="E24" s="26"/>
      <c r="F24" s="26"/>
      <c r="H24" s="25"/>
      <c r="I24" s="26"/>
    </row>
    <row r="25" spans="1:9" ht="15.5" x14ac:dyDescent="0.35">
      <c r="A25" s="31" t="s">
        <v>16</v>
      </c>
      <c r="B25" s="7" t="s">
        <v>6</v>
      </c>
      <c r="C25" s="7"/>
      <c r="D25" s="7" t="s">
        <v>7</v>
      </c>
      <c r="E25" s="7"/>
      <c r="F25" s="8" t="s">
        <v>8</v>
      </c>
      <c r="H25" s="31" t="s">
        <v>16</v>
      </c>
      <c r="I25" s="7" t="s">
        <v>6</v>
      </c>
    </row>
    <row r="26" spans="1:9" ht="12.75" customHeight="1" x14ac:dyDescent="0.25">
      <c r="A26" s="9" t="s">
        <v>20</v>
      </c>
      <c r="B26" s="10" t="str">
        <f>CONCATENATE(ROUND(($C$5*0.85),0),"x5 x5")</f>
        <v>119x5 x5</v>
      </c>
      <c r="C26" s="10"/>
      <c r="D26" s="10" t="str">
        <f>CONCATENATE(ROUND(($C$5*0.8),0),"x2 x6")</f>
        <v>112x2 x6</v>
      </c>
      <c r="E26" s="10"/>
      <c r="F26" s="11" t="str">
        <f>CONCATENATE(ROUND(($C$5*0.9),0),"x4 x4")</f>
        <v>126x4 x4</v>
      </c>
      <c r="H26" s="9" t="s">
        <v>36</v>
      </c>
      <c r="I26" s="10" t="s">
        <v>44</v>
      </c>
    </row>
    <row r="27" spans="1:9" ht="12.75" customHeight="1" x14ac:dyDescent="0.25">
      <c r="A27" s="12" t="s">
        <v>2</v>
      </c>
      <c r="B27" s="13" t="str">
        <f>CONCATENATE(ROUND(($D$5*0.8),0),"x2 x6")</f>
        <v>68x2 x6</v>
      </c>
      <c r="C27" s="13"/>
      <c r="D27" s="13" t="str">
        <f>CONCATENATE(ROUND(($D$5*0.9),0),"x4 x4")</f>
        <v>77x4 x4</v>
      </c>
      <c r="E27" s="13"/>
      <c r="F27" s="14" t="str">
        <f>CONCATENATE(ROUND(($D$5*0.8),0),"x2 x6")</f>
        <v>68x2 x6</v>
      </c>
      <c r="H27" s="19" t="s">
        <v>32</v>
      </c>
      <c r="I27" s="20" t="s">
        <v>33</v>
      </c>
    </row>
    <row r="28" spans="1:9" ht="12.5" x14ac:dyDescent="0.25">
      <c r="A28" s="9" t="s">
        <v>3</v>
      </c>
      <c r="B28" s="10" t="str">
        <f>CONCATENATE(ROUND(($E$5*0.8),0),"x2 x6")</f>
        <v>112x2 x6</v>
      </c>
      <c r="C28" s="10"/>
      <c r="D28" s="10" t="str">
        <f>CONCATENATE(ROUND(($E$5*0.9),0),"x4 x4")</f>
        <v>126x4 x4</v>
      </c>
      <c r="E28" s="10"/>
      <c r="F28" s="11" t="str">
        <f>CONCATENATE(ROUND(($E$5*0.8),0),"x2 x6")</f>
        <v>112x2 x6</v>
      </c>
      <c r="H28" s="22" t="s">
        <v>31</v>
      </c>
      <c r="I28" s="22" t="s">
        <v>25</v>
      </c>
    </row>
    <row r="29" spans="1:9" ht="12.5" x14ac:dyDescent="0.25">
      <c r="A29" s="15" t="s">
        <v>22</v>
      </c>
      <c r="B29" s="16" t="str">
        <f>("+5kg x6 x6")</f>
        <v>+5kg x6 x6</v>
      </c>
      <c r="C29" s="16"/>
      <c r="D29" s="16" t="str">
        <f>("+10kg x6 x2")</f>
        <v>+10kg x6 x2</v>
      </c>
      <c r="E29" s="16"/>
      <c r="F29" s="17" t="str">
        <f>("+10kg x6 x3")</f>
        <v>+10kg x6 x3</v>
      </c>
      <c r="H29" s="21" t="s">
        <v>26</v>
      </c>
      <c r="I29" s="22" t="s">
        <v>28</v>
      </c>
    </row>
    <row r="30" spans="1:9" ht="12.75" customHeight="1" x14ac:dyDescent="0.25">
      <c r="A30" s="25"/>
      <c r="B30" s="26"/>
      <c r="C30" s="26"/>
      <c r="D30" s="26"/>
      <c r="E30" s="26"/>
      <c r="F30" s="26"/>
      <c r="H30" s="25"/>
      <c r="I30" s="26"/>
    </row>
    <row r="31" spans="1:9" ht="15.5" x14ac:dyDescent="0.35">
      <c r="A31" s="31" t="s">
        <v>9</v>
      </c>
      <c r="B31" s="7" t="s">
        <v>6</v>
      </c>
      <c r="C31" s="7"/>
      <c r="D31" s="7" t="s">
        <v>7</v>
      </c>
      <c r="E31" s="7"/>
      <c r="F31" s="8" t="s">
        <v>8</v>
      </c>
      <c r="H31" s="31" t="s">
        <v>9</v>
      </c>
      <c r="I31" s="7" t="s">
        <v>6</v>
      </c>
    </row>
    <row r="32" spans="1:9" ht="12.75" customHeight="1" x14ac:dyDescent="0.25">
      <c r="A32" s="9" t="s">
        <v>20</v>
      </c>
      <c r="B32" s="10" t="str">
        <f>CONCATENATE(ROUND(($C$5*0.8),0),"x2 x6")</f>
        <v>112x2 x6</v>
      </c>
      <c r="C32" s="10"/>
      <c r="D32" s="10" t="str">
        <f>CONCATENATE(ROUND(($C$5*0.95),0),"x3 x3")</f>
        <v>133x3 x3</v>
      </c>
      <c r="E32" s="10"/>
      <c r="F32" s="11" t="str">
        <f>CONCATENATE(ROUND(($C$5*0.8),0),"x2 x6")</f>
        <v>112x2 x6</v>
      </c>
      <c r="H32" s="9" t="s">
        <v>36</v>
      </c>
      <c r="I32" s="10" t="s">
        <v>44</v>
      </c>
    </row>
    <row r="33" spans="1:9" ht="12.75" customHeight="1" x14ac:dyDescent="0.25">
      <c r="A33" s="12" t="s">
        <v>2</v>
      </c>
      <c r="B33" s="13" t="str">
        <f>CONCATENATE(ROUND(($D$5*0.95),0),"x3 x3")</f>
        <v>81x3 x3</v>
      </c>
      <c r="C33" s="13"/>
      <c r="D33" s="13" t="str">
        <f>CONCATENATE(ROUND(($D$5*0.8),0),"x2 x6")</f>
        <v>68x2 x6</v>
      </c>
      <c r="E33" s="13"/>
      <c r="F33" s="14" t="str">
        <f>CONCATENATE(ROUND(($D$5*1),0),"x2 x2")</f>
        <v>85x2 x2</v>
      </c>
      <c r="H33" s="19" t="s">
        <v>34</v>
      </c>
      <c r="I33" s="20" t="s">
        <v>25</v>
      </c>
    </row>
    <row r="34" spans="1:9" ht="12.75" customHeight="1" x14ac:dyDescent="0.25">
      <c r="A34" s="9" t="s">
        <v>3</v>
      </c>
      <c r="B34" s="10" t="str">
        <f>CONCATENATE(ROUND(($E$5*0.95),0),"x3 x3")</f>
        <v>133x3 x3</v>
      </c>
      <c r="C34" s="10"/>
      <c r="D34" s="10" t="str">
        <f>CONCATENATE(ROUND(($E$5*0.8),0),"x2 x6")</f>
        <v>112x2 x6</v>
      </c>
      <c r="E34" s="10"/>
      <c r="F34" s="11" t="str">
        <f>CONCATENATE(ROUND(($E$5*1),0),"x2 x2")</f>
        <v>140x2 x2</v>
      </c>
      <c r="H34" s="23" t="s">
        <v>35</v>
      </c>
      <c r="I34" s="24" t="s">
        <v>30</v>
      </c>
    </row>
    <row r="35" spans="1:9" ht="12.75" customHeight="1" x14ac:dyDescent="0.25">
      <c r="A35" s="15" t="s">
        <v>22</v>
      </c>
      <c r="B35" s="16" t="str">
        <f>("+10kg x6 x4")</f>
        <v>+10kg x6 x4</v>
      </c>
      <c r="C35" s="16"/>
      <c r="D35" s="16" t="str">
        <f>("+10kg x6 x5")</f>
        <v>+10kg x6 x5</v>
      </c>
      <c r="E35" s="16"/>
      <c r="F35" s="17" t="str">
        <f>("+10kg x6 x6")</f>
        <v>+10kg x6 x6</v>
      </c>
      <c r="H35" s="19" t="s">
        <v>23</v>
      </c>
      <c r="I35" s="20" t="s">
        <v>25</v>
      </c>
    </row>
    <row r="36" spans="1:9" ht="12.75" customHeight="1" x14ac:dyDescent="0.25">
      <c r="A36" s="25"/>
      <c r="B36" s="26"/>
      <c r="C36" s="26"/>
      <c r="D36" s="26"/>
      <c r="E36" s="26"/>
      <c r="F36" s="26"/>
      <c r="H36" s="25"/>
      <c r="I36" s="26"/>
    </row>
    <row r="37" spans="1:9" ht="15.5" x14ac:dyDescent="0.35">
      <c r="A37" s="31" t="s">
        <v>11</v>
      </c>
      <c r="B37" s="7" t="s">
        <v>6</v>
      </c>
      <c r="C37" s="7"/>
      <c r="D37" s="7" t="s">
        <v>7</v>
      </c>
      <c r="E37" s="7"/>
      <c r="F37" s="8" t="s">
        <v>8</v>
      </c>
      <c r="H37" s="31" t="s">
        <v>11</v>
      </c>
      <c r="I37" s="7" t="s">
        <v>6</v>
      </c>
    </row>
    <row r="38" spans="1:9" ht="12.75" customHeight="1" x14ac:dyDescent="0.25">
      <c r="A38" s="9" t="s">
        <v>20</v>
      </c>
      <c r="B38" s="10" t="str">
        <f>CONCATENATE(ROUND(($C$5*1),0),"x2 x2")</f>
        <v>140x2 x2</v>
      </c>
      <c r="C38" s="10"/>
      <c r="D38" s="10" t="str">
        <f>CONCATENATE(ROUND(($C$5*0.8),0),"x2 x6")</f>
        <v>112x2 x6</v>
      </c>
      <c r="E38" s="10"/>
      <c r="F38" s="11" t="str">
        <f>CONCATENATE(ROUND(($C$5*1.1),0),"x1 or ",ROUND(($C$5*1.05),0),"x1")</f>
        <v>154x1 or 147x1</v>
      </c>
      <c r="H38" s="9" t="s">
        <v>36</v>
      </c>
      <c r="I38" s="10" t="s">
        <v>44</v>
      </c>
    </row>
    <row r="39" spans="1:9" ht="12.75" customHeight="1" x14ac:dyDescent="0.25">
      <c r="A39" s="12" t="s">
        <v>2</v>
      </c>
      <c r="B39" s="13" t="str">
        <f>CONCATENATE(ROUND(($D$5*0.8),0),"x2 x6")</f>
        <v>68x2 x6</v>
      </c>
      <c r="C39" s="13"/>
      <c r="D39" s="13" t="str">
        <f>CONCATENATE(ROUND(($D$5*1.1),0),"x1")</f>
        <v>94x1</v>
      </c>
      <c r="E39" s="13"/>
      <c r="F39" s="14" t="s">
        <v>19</v>
      </c>
      <c r="H39" s="19" t="s">
        <v>29</v>
      </c>
      <c r="I39" s="20" t="s">
        <v>30</v>
      </c>
    </row>
    <row r="40" spans="1:9" ht="12.75" customHeight="1" x14ac:dyDescent="0.25">
      <c r="A40" s="9" t="s">
        <v>3</v>
      </c>
      <c r="B40" s="10" t="str">
        <f>CONCATENATE(ROUND(($E$5*0.8),0),"x2 x6")</f>
        <v>112x2 x6</v>
      </c>
      <c r="C40" s="10"/>
      <c r="D40" s="10" t="str">
        <f>CONCATENATE(ROUND(($E$5*1.1),0),"x1")</f>
        <v>154x1</v>
      </c>
      <c r="E40" s="10"/>
      <c r="F40" s="11" t="s">
        <v>19</v>
      </c>
      <c r="H40" s="9" t="s">
        <v>38</v>
      </c>
      <c r="I40" s="10" t="s">
        <v>39</v>
      </c>
    </row>
    <row r="41" spans="1:9" ht="12.75" customHeight="1" x14ac:dyDescent="0.25">
      <c r="A41" s="15" t="s">
        <v>22</v>
      </c>
      <c r="B41" s="16" t="str">
        <f>("+12kg x6 x2")</f>
        <v>+12kg x6 x2</v>
      </c>
      <c r="C41" s="16"/>
      <c r="D41" s="16" t="str">
        <f>("+12kg x6 x3")</f>
        <v>+12kg x6 x3</v>
      </c>
      <c r="E41" s="16"/>
      <c r="F41" s="17" t="str">
        <f>("+12kg x6 x4")</f>
        <v>+12kg x6 x4</v>
      </c>
      <c r="H41" s="15" t="s">
        <v>45</v>
      </c>
      <c r="I41" s="16" t="s">
        <v>41</v>
      </c>
    </row>
  </sheetData>
  <mergeCells count="13">
    <mergeCell ref="H1:I2"/>
    <mergeCell ref="A24:F24"/>
    <mergeCell ref="A30:F30"/>
    <mergeCell ref="A36:F36"/>
    <mergeCell ref="A1:F2"/>
    <mergeCell ref="A6:F6"/>
    <mergeCell ref="A12:F12"/>
    <mergeCell ref="A18:F18"/>
    <mergeCell ref="H30:I30"/>
    <mergeCell ref="H36:I36"/>
    <mergeCell ref="H12:I12"/>
    <mergeCell ref="H18:I18"/>
    <mergeCell ref="H24:I2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Phase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</dc:creator>
  <cp:lastModifiedBy>MarcoDardano</cp:lastModifiedBy>
  <cp:lastPrinted>2018-01-08T05:22:13Z</cp:lastPrinted>
  <dcterms:created xsi:type="dcterms:W3CDTF">2018-01-05T21:35:47Z</dcterms:created>
  <dcterms:modified xsi:type="dcterms:W3CDTF">2023-02-11T02:06:10Z</dcterms:modified>
</cp:coreProperties>
</file>